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0"/>
  </bookViews>
  <sheets>
    <sheet name="INCOME STAT" sheetId="1" r:id="rId1"/>
    <sheet name="BAL.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<sst xmlns="http://schemas.openxmlformats.org/spreadsheetml/2006/main" count="353" uniqueCount="253">
  <si>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</si>
  <si>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</si>
  <si>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</si>
  <si>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</si>
  <si>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</si>
  <si>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</si>
  <si>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</si>
  <si>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</si>
  <si>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</si>
  <si>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</si>
  <si>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</si>
  <si>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</si>
  <si>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</si>
  <si>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</si>
  <si>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</si>
  <si>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</si>
  <si>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</si>
  <si>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</si>
  <si>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</si>
  <si>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</si>
  <si>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</si>
  <si>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Interest on borrowings</t>
  </si>
  <si>
    <t>Depreciation and amortisation</t>
  </si>
  <si>
    <t>(d)</t>
  </si>
  <si>
    <t>Exceptional items</t>
  </si>
  <si>
    <t>(e)</t>
  </si>
  <si>
    <t>(f)</t>
  </si>
  <si>
    <t>Operating profit/(loss) before interest on</t>
  </si>
  <si>
    <t>borrowings, depreciation and amortisation,</t>
  </si>
  <si>
    <t>minority interests and extraordinary items</t>
  </si>
  <si>
    <t>exceptional items, income tax,</t>
  </si>
  <si>
    <t>Operating profit/(loss) after interest on</t>
  </si>
  <si>
    <t xml:space="preserve">borrowings, depreciation and amortisation 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</si>
  <si>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</si>
  <si>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</si>
  <si>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</si>
  <si>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</si>
  <si>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</si>
  <si>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</si>
  <si>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(ii)  Less minority interests</t>
  </si>
  <si>
    <t>(j)</t>
  </si>
  <si>
    <t xml:space="preserve">Profit/(loss) after taxation attributable to 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</si>
  <si>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</si>
  <si>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</si>
  <si>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</si>
  <si>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</si>
  <si>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</si>
  <si>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</si>
  <si>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Profit/(loss) after taxation and extraordinary</t>
  </si>
  <si>
    <t>3.</t>
  </si>
  <si>
    <t>Earnings per share based on 2(j) above after</t>
  </si>
  <si>
    <t>deducting any provision for preference</t>
  </si>
  <si>
    <t>dividends, if any:-</t>
  </si>
  <si>
    <t xml:space="preserve">      ordinary shares) (sen)</t>
  </si>
  <si>
    <t>(ii)  Fully diluted (based on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</si>
  <si>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</si>
  <si>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</si>
  <si>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</si>
  <si>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</si>
  <si>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</si>
  <si>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</si>
  <si>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</si>
  <si>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Fixed Assets</t>
  </si>
  <si>
    <t>Investment in Associated Company</t>
  </si>
  <si>
    <t>Long Term Investments</t>
  </si>
  <si>
    <t>4.</t>
  </si>
  <si>
    <t>Intangible Assets</t>
  </si>
  <si>
    <t>5.</t>
  </si>
  <si>
    <t>Current Assets</t>
  </si>
  <si>
    <t>6.</t>
  </si>
  <si>
    <t>Current Liabilities</t>
  </si>
  <si>
    <t>Goodwill on consolidation</t>
  </si>
  <si>
    <t>Stocks</t>
  </si>
  <si>
    <t>7.</t>
  </si>
  <si>
    <t>8.</t>
  </si>
  <si>
    <t>Shareholders' Fund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</si>
  <si>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</si>
  <si>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</si>
  <si>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</si>
  <si>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</si>
  <si>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</si>
  <si>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</si>
  <si>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</si>
  <si>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Other Long Term Liabilities</t>
  </si>
  <si>
    <t>NA</t>
  </si>
  <si>
    <t xml:space="preserve">     deducting minority interests</t>
  </si>
  <si>
    <t xml:space="preserve">(i)   Profit/(loss) after taxation before </t>
  </si>
  <si>
    <t>items attributable to members of the</t>
  </si>
  <si>
    <t>Company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</si>
  <si>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</si>
  <si>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</si>
  <si>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</si>
  <si>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</si>
  <si>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</si>
  <si>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</si>
  <si>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</si>
  <si>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</si>
  <si>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</si>
  <si>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</si>
  <si>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</si>
  <si>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</si>
  <si>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</si>
  <si>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</si>
  <si>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</si>
  <si>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</si>
  <si>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Pre-acquisition profits</t>
  </si>
  <si>
    <t>There were no pre-acquisition profits for the current financial year to date.</t>
  </si>
  <si>
    <t>Profits on Sale of Investments and/or Properties</t>
  </si>
  <si>
    <t>There were no profit on sale of investments and/or properties for the current financial year to date.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</si>
  <si>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</si>
  <si>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</si>
  <si>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</si>
  <si>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</si>
  <si>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</si>
  <si>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</si>
  <si>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</si>
  <si>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</si>
  <si>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</si>
  <si>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</si>
  <si>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</si>
  <si>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</si>
  <si>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</si>
  <si>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</si>
  <si>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</si>
  <si>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</si>
  <si>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</si>
  <si>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</si>
  <si>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</si>
  <si>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</si>
  <si>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</si>
  <si>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</si>
  <si>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</si>
  <si>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</si>
  <si>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</si>
  <si>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</si>
  <si>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</si>
  <si>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</si>
  <si>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</si>
  <si>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</si>
  <si>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>Share in the results of associated companies</t>
  </si>
  <si>
    <t>and exceptional items but before income tax,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</si>
  <si>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</si>
  <si>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</si>
  <si>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</si>
  <si>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</si>
  <si>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</si>
  <si>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</si>
  <si>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</si>
  <si>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</si>
  <si>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      RM'000</t>
  </si>
  <si>
    <t xml:space="preserve">       RM'000</t>
  </si>
  <si>
    <t xml:space="preserve">         RM'000</t>
  </si>
  <si>
    <t xml:space="preserve"> </t>
  </si>
  <si>
    <t>Prospects</t>
  </si>
  <si>
    <t>31/3/1999</t>
  </si>
  <si>
    <t>Investment properties</t>
  </si>
  <si>
    <t>Other investments</t>
  </si>
  <si>
    <t>Clearing fund</t>
  </si>
  <si>
    <t>Deferred expenditure</t>
  </si>
  <si>
    <t>Trade debtors</t>
  </si>
  <si>
    <t>Other debtors and deposits</t>
  </si>
  <si>
    <t>Deposit with bank/financial institution</t>
  </si>
  <si>
    <t>Short term Investments</t>
  </si>
  <si>
    <t>Cash and bank balances</t>
  </si>
  <si>
    <t>Trade creditors</t>
  </si>
  <si>
    <t>Others creditors and accruals</t>
  </si>
  <si>
    <t>Short term borrowings</t>
  </si>
  <si>
    <t>Provision for taxation</t>
  </si>
  <si>
    <t>Proposed dividend</t>
  </si>
  <si>
    <t xml:space="preserve">Net Current Assets </t>
  </si>
  <si>
    <t>Share premium</t>
  </si>
  <si>
    <t>Revaluation reserve</t>
  </si>
  <si>
    <t>Capital reserve</t>
  </si>
  <si>
    <t>Statutory reserve</t>
  </si>
  <si>
    <t>Retained profit</t>
  </si>
  <si>
    <t>Net Tangible Assets Per Share(sen)</t>
  </si>
  <si>
    <t>Short Term Borrowings</t>
  </si>
  <si>
    <t>Total Term Loans</t>
  </si>
  <si>
    <t>20.</t>
  </si>
  <si>
    <t>By Order of the Board</t>
  </si>
  <si>
    <t>MOLLY GUNN CHIT GEOK</t>
  </si>
  <si>
    <t>Secretary</t>
  </si>
  <si>
    <t>All Group Borrowings are denominated in Ringgit.</t>
  </si>
  <si>
    <t>There were no financial instruments with off balance sheet risk at the date of this report.</t>
  </si>
  <si>
    <t xml:space="preserve">                                                                                              </t>
  </si>
  <si>
    <t>report.</t>
  </si>
  <si>
    <t>There were no corporate proposals announced but not completed as at the date of issue of this</t>
  </si>
  <si>
    <t>Profit Forecast and Profit Guarantee</t>
  </si>
  <si>
    <t>Dividend</t>
  </si>
  <si>
    <t>There were no changes in the composition of the Company for the current financial year to date.</t>
  </si>
  <si>
    <t>The Group operations were not significantly affected by unusual seasonality or cyclicality factors.</t>
  </si>
  <si>
    <t>There were no repayment of debt and equity securities, share buy-backs, share cancellations, share</t>
  </si>
  <si>
    <t xml:space="preserve">held as treasury shares and resale of treasury shares for the current financial year to date.  </t>
  </si>
  <si>
    <t>(i)    Term Loan I is secured by 1st legal charge over a terrace factory of a subsidiary company.</t>
  </si>
  <si>
    <t>31/03/2000</t>
  </si>
  <si>
    <t>31/03/1999</t>
  </si>
  <si>
    <t xml:space="preserve">      1999: based on 30,000,000 ordinary</t>
  </si>
  <si>
    <t xml:space="preserve">      shares) (sen)</t>
  </si>
  <si>
    <t xml:space="preserve">(i)   Basic (2000: based on 30,346,000 &amp; </t>
  </si>
  <si>
    <t xml:space="preserve">  YLI HOLDINGS BERHAD</t>
  </si>
  <si>
    <t xml:space="preserve">         Company No.367249 A</t>
  </si>
  <si>
    <t xml:space="preserve">       Loan III</t>
  </si>
  <si>
    <t>Others (Share application monies)</t>
  </si>
  <si>
    <t>(ii)   Term Loan II &amp; III is covered by Corporate Guarantee from the Holding Company.</t>
  </si>
  <si>
    <t>RM`000</t>
  </si>
  <si>
    <t>Profit before taxation of RM3.35 million for the quarter under review was 53.75% below the RM7.24</t>
  </si>
  <si>
    <t xml:space="preserve">Barring unforeseen circumstances, the Directors expect the overall Group performance for the new </t>
  </si>
  <si>
    <t>share less Malaysian Income Tax at 28% in respect of year ended 31 March 2000.  The proposed</t>
  </si>
  <si>
    <t>on a date which shall be announced later.</t>
  </si>
  <si>
    <t>dividend will be subject to the approval of shareholders at the Annual General meeting to be held</t>
  </si>
  <si>
    <t>GROUP</t>
  </si>
  <si>
    <t>FYE</t>
  </si>
  <si>
    <t>31 Mar.2000</t>
  </si>
  <si>
    <t>31 Mar.1999</t>
  </si>
  <si>
    <t>5.0 sen</t>
  </si>
  <si>
    <t>3.6 sen</t>
  </si>
  <si>
    <t>Dividend per ordinary share</t>
  </si>
  <si>
    <t>-</t>
  </si>
  <si>
    <t>Gross</t>
  </si>
  <si>
    <t>Net</t>
  </si>
  <si>
    <t xml:space="preserve">Total dividend for the financial year </t>
  </si>
  <si>
    <t xml:space="preserve">31 March 2000 in respect of the exercise of the Employees' Share Option Scheme by the employees </t>
  </si>
  <si>
    <t>of the Group.</t>
  </si>
  <si>
    <t>financial year to be good.</t>
  </si>
  <si>
    <t xml:space="preserve">190,000 ordinary shares of  RM1.00 each were issued  and allotted after  financial year  ended </t>
  </si>
  <si>
    <t>Consolidated results for the 4th quarter and year ended 31 March 2000.</t>
  </si>
  <si>
    <t>Consist of :</t>
  </si>
  <si>
    <t xml:space="preserve">The Holding Company has given corporate guarantees amounting to RM45,605,000 to banks on </t>
  </si>
  <si>
    <t>utilised as at 26 May 2000.</t>
  </si>
  <si>
    <t xml:space="preserve">behalf of certain subsidiary companies to secure banking facilities of which RM13,926,419 was </t>
  </si>
  <si>
    <t>Penang, 29 May 2000</t>
  </si>
  <si>
    <t xml:space="preserve">For the financial year end under review, the Group achieved an increase in profit before tax of  71.57% </t>
  </si>
  <si>
    <t xml:space="preserve">The expansion will enable Yew Lean to capture a bigger market share in the domestic market as well as </t>
  </si>
  <si>
    <t>The Board of Directors recommends the payment of a first and final dividend of 5% per ordinary</t>
  </si>
  <si>
    <t>maintainable profit of RM5.936 million.</t>
  </si>
  <si>
    <t>In the opinion of the Directors, no item, transaction or event of a material and unusual nature has arisen</t>
  </si>
  <si>
    <t>31 March 2000 to the date of this report.</t>
  </si>
  <si>
    <t xml:space="preserve">which would affect substantially the results of the operations of the Group for the period between </t>
  </si>
  <si>
    <t>The Group's main subsidiary, Yew Lean Foundry &amp; Co. Sdn. Bhd., is currently undergoing expansion to</t>
  </si>
  <si>
    <t>further increase its production output to meet the growing demands for its ductile iron pipes and fittings.</t>
  </si>
  <si>
    <t>million achieved in the previous quarter.  The lower profit was due mainly to the anticipated lower order</t>
  </si>
  <si>
    <t>affecting production output and delivery.</t>
  </si>
  <si>
    <t xml:space="preserve">as compared to the previous financial year end.  Turnover &amp; profit before tax has increased to </t>
  </si>
  <si>
    <t xml:space="preserve">RM60.9 million and  RM18.2 million,  respectively.  The higher profit margin is attributed mainly to the </t>
  </si>
  <si>
    <t>into "Rilson coating" for water tanks and tapping sleeves.</t>
  </si>
  <si>
    <t xml:space="preserve">to gear itself for the export market.  Logam Utara (M) Sdn. Bhd., a wholly own sudsidiary, is also venturing </t>
  </si>
  <si>
    <t>Not applicable.</t>
  </si>
  <si>
    <t>The Group's profit before taxation to date of RM18.2 million has already exceeded the guaranteed</t>
  </si>
  <si>
    <t xml:space="preserve">intake and the many public holidays during this period which reduced the number of working days </t>
  </si>
  <si>
    <t xml:space="preserve">improvement in productivity and higher efficiency. Both earnings per share and net tangible asset per </t>
  </si>
  <si>
    <t>the previous financial year end.</t>
  </si>
  <si>
    <t>share at 45.35 sen and RM2.47 respectively,  have also shown significant improvement as compared to</t>
  </si>
  <si>
    <t>(The figures for financial year ended 31 March 2000 are audited.)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</si>
</sst>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41" fontId="0" fillId="0" borderId="0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41" fontId="0" fillId="0" borderId="0" xfId="15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workbookViewId="0" topLeftCell="A1">
      <selection activeCell="B6" sqref="B6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3.28125" style="0" customWidth="1"/>
    <col min="6" max="6" width="16.57421875" style="0" customWidth="1"/>
    <col min="7" max="7" width="3.421875" style="0" customWidth="1"/>
    <col min="8" max="8" width="9.7109375" style="0" customWidth="1"/>
    <col min="9" max="10" width="1.7109375" style="0" customWidth="1"/>
    <col min="11" max="11" width="13.28125" style="0" customWidth="1"/>
    <col min="12" max="12" width="1.7109375" style="0" customWidth="1"/>
    <col min="13" max="13" width="2.7109375" style="0" customWidth="1"/>
    <col min="14" max="14" width="9.7109375" style="0" customWidth="1"/>
    <col min="15" max="15" width="1.7109375" style="0" customWidth="1"/>
    <col min="16" max="16" width="3.421875" style="0" customWidth="1"/>
    <col min="17" max="17" width="9.8515625" style="0" customWidth="1"/>
    <col min="18" max="18" width="3.28125" style="0" customWidth="1"/>
  </cols>
  <sheetData>
    <row r="1" spans="7:12" ht="15.75">
      <c r="G1" s="67" t="s">
        <v>0</v>
      </c>
      <c r="H1" s="67"/>
      <c r="I1" s="67"/>
      <c r="J1" s="67"/>
      <c r="K1" s="67"/>
      <c r="L1" s="27"/>
    </row>
    <row r="2" spans="7:12" ht="12.75">
      <c r="G2" s="68" t="s">
        <v>1</v>
      </c>
      <c r="H2" s="68"/>
      <c r="I2" s="68"/>
      <c r="J2" s="68"/>
      <c r="K2" s="68"/>
      <c r="L2" s="17"/>
    </row>
    <row r="4" ht="12.75">
      <c r="B4" t="s">
        <v>225</v>
      </c>
    </row>
    <row r="5" ht="12.75">
      <c r="B5" t="s">
        <v>252</v>
      </c>
    </row>
    <row r="7" ht="12.75">
      <c r="B7" s="2" t="s">
        <v>2</v>
      </c>
    </row>
    <row r="8" spans="8:18" ht="12.75">
      <c r="H8" s="66" t="s">
        <v>3</v>
      </c>
      <c r="I8" s="66"/>
      <c r="J8" s="66"/>
      <c r="K8" s="66"/>
      <c r="L8" s="4"/>
      <c r="N8" s="66" t="s">
        <v>10</v>
      </c>
      <c r="O8" s="66"/>
      <c r="P8" s="66"/>
      <c r="Q8" s="66"/>
      <c r="R8" s="66"/>
    </row>
    <row r="9" ht="5.25" customHeight="1"/>
    <row r="10" spans="8:17" ht="12.75">
      <c r="H10" s="4" t="s">
        <v>4</v>
      </c>
      <c r="I10" s="4"/>
      <c r="K10" s="4" t="s">
        <v>8</v>
      </c>
      <c r="L10" s="4"/>
      <c r="N10" s="4" t="s">
        <v>4</v>
      </c>
      <c r="O10" s="4"/>
      <c r="P10" s="2"/>
      <c r="Q10" s="4" t="s">
        <v>8</v>
      </c>
    </row>
    <row r="11" spans="8:17" ht="12.75">
      <c r="H11" s="4" t="s">
        <v>5</v>
      </c>
      <c r="I11" s="4"/>
      <c r="K11" s="4" t="s">
        <v>9</v>
      </c>
      <c r="L11" s="4"/>
      <c r="N11" s="4" t="s">
        <v>5</v>
      </c>
      <c r="O11" s="4"/>
      <c r="P11" s="2"/>
      <c r="Q11" s="4" t="s">
        <v>9</v>
      </c>
    </row>
    <row r="12" spans="8:17" ht="12.75">
      <c r="H12" s="4" t="s">
        <v>6</v>
      </c>
      <c r="I12" s="4"/>
      <c r="K12" s="4" t="s">
        <v>6</v>
      </c>
      <c r="L12" s="4"/>
      <c r="N12" s="4" t="s">
        <v>11</v>
      </c>
      <c r="O12" s="4"/>
      <c r="P12" s="2"/>
      <c r="Q12" s="4" t="s">
        <v>12</v>
      </c>
    </row>
    <row r="13" spans="8:17" ht="12.75">
      <c r="H13" s="29" t="s">
        <v>194</v>
      </c>
      <c r="I13" s="28"/>
      <c r="K13" s="29" t="s">
        <v>195</v>
      </c>
      <c r="L13" s="29"/>
      <c r="N13" s="29" t="s">
        <v>194</v>
      </c>
      <c r="O13" s="29"/>
      <c r="P13" s="2"/>
      <c r="Q13" s="29" t="s">
        <v>195</v>
      </c>
    </row>
    <row r="14" spans="8:17" ht="12.75">
      <c r="H14" s="4" t="s">
        <v>7</v>
      </c>
      <c r="I14" s="4"/>
      <c r="K14" s="4" t="s">
        <v>7</v>
      </c>
      <c r="L14" s="4"/>
      <c r="N14" s="4" t="s">
        <v>7</v>
      </c>
      <c r="O14" s="4"/>
      <c r="P14" s="2"/>
      <c r="Q14" s="4" t="s">
        <v>7</v>
      </c>
    </row>
    <row r="16" spans="2:17" ht="12.75">
      <c r="B16" s="3" t="s">
        <v>13</v>
      </c>
      <c r="C16" s="3" t="s">
        <v>14</v>
      </c>
      <c r="D16" t="s">
        <v>15</v>
      </c>
      <c r="H16" s="19">
        <v>11492</v>
      </c>
      <c r="I16" s="6"/>
      <c r="K16" s="17" t="s">
        <v>84</v>
      </c>
      <c r="L16" s="17"/>
      <c r="N16" s="6">
        <v>60892</v>
      </c>
      <c r="O16" s="6"/>
      <c r="Q16" s="19">
        <v>53130</v>
      </c>
    </row>
    <row r="17" spans="8:17" ht="12.75">
      <c r="H17" s="6"/>
      <c r="I17" s="6"/>
      <c r="K17" s="23"/>
      <c r="L17" s="23"/>
      <c r="N17" s="6"/>
      <c r="O17" s="6"/>
      <c r="Q17" s="19"/>
    </row>
    <row r="18" spans="3:17" ht="12.75">
      <c r="C18" s="3" t="s">
        <v>16</v>
      </c>
      <c r="D18" t="s">
        <v>17</v>
      </c>
      <c r="H18" s="15">
        <v>0</v>
      </c>
      <c r="I18" s="15"/>
      <c r="K18" s="17" t="s">
        <v>84</v>
      </c>
      <c r="L18" s="17"/>
      <c r="N18" s="15">
        <v>0</v>
      </c>
      <c r="O18" s="15"/>
      <c r="Q18" s="19">
        <v>0</v>
      </c>
    </row>
    <row r="19" spans="8:17" ht="12.75">
      <c r="H19" s="6"/>
      <c r="I19" s="6"/>
      <c r="K19" s="17"/>
      <c r="L19" s="17"/>
      <c r="N19" s="6"/>
      <c r="O19" s="6"/>
      <c r="Q19" s="19"/>
    </row>
    <row r="20" spans="3:18" ht="13.5" thickBot="1">
      <c r="C20" t="s">
        <v>18</v>
      </c>
      <c r="D20" t="s">
        <v>19</v>
      </c>
      <c r="H20" s="9">
        <v>12</v>
      </c>
      <c r="I20" s="9"/>
      <c r="J20" s="10"/>
      <c r="K20" s="30" t="s">
        <v>84</v>
      </c>
      <c r="L20" s="30"/>
      <c r="M20" s="10"/>
      <c r="N20" s="9">
        <v>26</v>
      </c>
      <c r="O20" s="9"/>
      <c r="P20" s="10"/>
      <c r="Q20" s="57">
        <v>51</v>
      </c>
      <c r="R20" s="10"/>
    </row>
    <row r="21" spans="8:17" ht="12.75">
      <c r="H21" s="6"/>
      <c r="I21" s="6"/>
      <c r="K21" s="17"/>
      <c r="L21" s="17"/>
      <c r="N21" s="6"/>
      <c r="O21" s="6"/>
      <c r="Q21" s="19"/>
    </row>
    <row r="22" spans="2:17" ht="12.75">
      <c r="B22" s="3" t="s">
        <v>20</v>
      </c>
      <c r="C22" t="s">
        <v>14</v>
      </c>
      <c r="D22" t="s">
        <v>27</v>
      </c>
      <c r="H22" s="6">
        <f>3347+109+1034</f>
        <v>4490</v>
      </c>
      <c r="I22" s="6"/>
      <c r="K22" s="17" t="s">
        <v>84</v>
      </c>
      <c r="L22" s="17"/>
      <c r="N22" s="6">
        <f>18176+234+3621</f>
        <v>22031</v>
      </c>
      <c r="O22" s="6"/>
      <c r="Q22" s="19">
        <f>10594+143+3540</f>
        <v>14277</v>
      </c>
    </row>
    <row r="23" spans="4:17" ht="12.75">
      <c r="D23" t="s">
        <v>28</v>
      </c>
      <c r="H23" s="6"/>
      <c r="I23" s="6"/>
      <c r="K23" s="17"/>
      <c r="L23" s="17"/>
      <c r="N23" s="6"/>
      <c r="O23" s="6"/>
      <c r="Q23" s="19"/>
    </row>
    <row r="24" spans="4:17" ht="12.75">
      <c r="D24" t="s">
        <v>30</v>
      </c>
      <c r="H24" s="6"/>
      <c r="I24" s="6"/>
      <c r="K24" s="17"/>
      <c r="L24" s="17"/>
      <c r="N24" s="6"/>
      <c r="O24" s="6"/>
      <c r="Q24" s="19"/>
    </row>
    <row r="25" spans="4:17" ht="12.75">
      <c r="D25" t="s">
        <v>29</v>
      </c>
      <c r="H25" s="6"/>
      <c r="I25" s="6"/>
      <c r="K25" s="17"/>
      <c r="L25" s="17"/>
      <c r="N25" s="6"/>
      <c r="O25" s="6"/>
      <c r="Q25" s="19"/>
    </row>
    <row r="26" spans="8:17" ht="12.75">
      <c r="H26" s="6"/>
      <c r="I26" s="6"/>
      <c r="K26" s="17"/>
      <c r="L26" s="17"/>
      <c r="N26" s="6"/>
      <c r="O26" s="6"/>
      <c r="Q26" s="19"/>
    </row>
    <row r="27" spans="3:17" ht="12.75">
      <c r="C27" t="s">
        <v>16</v>
      </c>
      <c r="D27" t="s">
        <v>21</v>
      </c>
      <c r="H27" s="6">
        <v>-109</v>
      </c>
      <c r="I27" s="6"/>
      <c r="K27" s="17" t="s">
        <v>84</v>
      </c>
      <c r="L27" s="17"/>
      <c r="N27" s="6">
        <v>-234</v>
      </c>
      <c r="O27" s="6"/>
      <c r="Q27" s="19">
        <v>-143</v>
      </c>
    </row>
    <row r="28" spans="8:17" ht="12.75">
      <c r="H28" s="6"/>
      <c r="I28" s="6"/>
      <c r="K28" s="17"/>
      <c r="L28" s="17"/>
      <c r="N28" s="6"/>
      <c r="O28" s="6"/>
      <c r="Q28" s="19"/>
    </row>
    <row r="29" spans="3:17" ht="12.75">
      <c r="C29" t="s">
        <v>18</v>
      </c>
      <c r="D29" t="s">
        <v>22</v>
      </c>
      <c r="H29" s="6">
        <v>-1034</v>
      </c>
      <c r="I29" s="6"/>
      <c r="K29" s="17" t="s">
        <v>84</v>
      </c>
      <c r="L29" s="17"/>
      <c r="N29" s="6">
        <v>-3621</v>
      </c>
      <c r="O29" s="6"/>
      <c r="Q29" s="19">
        <v>-3540</v>
      </c>
    </row>
    <row r="30" spans="8:17" ht="12.75">
      <c r="H30" s="6"/>
      <c r="I30" s="6"/>
      <c r="K30" s="17"/>
      <c r="L30" s="17"/>
      <c r="N30" s="6"/>
      <c r="O30" s="6"/>
      <c r="Q30" s="19"/>
    </row>
    <row r="31" spans="3:18" ht="12.75">
      <c r="C31" t="s">
        <v>23</v>
      </c>
      <c r="D31" t="s">
        <v>24</v>
      </c>
      <c r="H31" s="14">
        <v>0</v>
      </c>
      <c r="I31" s="14"/>
      <c r="J31" s="8"/>
      <c r="K31" s="31" t="s">
        <v>84</v>
      </c>
      <c r="L31" s="31"/>
      <c r="M31" s="8"/>
      <c r="N31" s="14">
        <v>0</v>
      </c>
      <c r="O31" s="14"/>
      <c r="P31" s="8"/>
      <c r="Q31" s="20">
        <v>0</v>
      </c>
      <c r="R31" s="8"/>
    </row>
    <row r="32" spans="8:17" ht="12.75">
      <c r="H32" s="6"/>
      <c r="I32" s="6"/>
      <c r="K32" s="17"/>
      <c r="L32" s="17"/>
      <c r="N32" s="6"/>
      <c r="O32" s="6"/>
      <c r="Q32" s="19"/>
    </row>
    <row r="33" spans="3:17" ht="12.75">
      <c r="C33" t="s">
        <v>25</v>
      </c>
      <c r="D33" t="s">
        <v>31</v>
      </c>
      <c r="H33" s="6">
        <f>SUM(H22:H31)</f>
        <v>3347</v>
      </c>
      <c r="I33" s="6"/>
      <c r="K33" s="17" t="s">
        <v>84</v>
      </c>
      <c r="L33" s="17"/>
      <c r="N33" s="6">
        <f>SUM(N22:N31)</f>
        <v>18176</v>
      </c>
      <c r="O33" s="6"/>
      <c r="Q33" s="19">
        <f>SUM(Q22:Q31)</f>
        <v>10594</v>
      </c>
    </row>
    <row r="34" spans="4:17" ht="12.75">
      <c r="D34" t="s">
        <v>32</v>
      </c>
      <c r="H34" s="6"/>
      <c r="I34" s="6"/>
      <c r="K34" s="17"/>
      <c r="L34" s="17"/>
      <c r="N34" s="6"/>
      <c r="O34" s="6"/>
      <c r="Q34" s="19"/>
    </row>
    <row r="35" spans="4:17" ht="12.75">
      <c r="D35" t="s">
        <v>140</v>
      </c>
      <c r="H35" s="6"/>
      <c r="I35" s="6"/>
      <c r="K35" s="17"/>
      <c r="L35" s="17"/>
      <c r="N35" s="6"/>
      <c r="O35" s="6"/>
      <c r="Q35" s="19"/>
    </row>
    <row r="36" spans="4:17" ht="12.75">
      <c r="D36" t="s">
        <v>29</v>
      </c>
      <c r="H36" s="6"/>
      <c r="I36" s="6"/>
      <c r="K36" s="17"/>
      <c r="L36" s="17"/>
      <c r="N36" s="6"/>
      <c r="O36" s="6"/>
      <c r="Q36" s="19"/>
    </row>
    <row r="37" spans="8:18" ht="12.75">
      <c r="H37" s="6"/>
      <c r="I37" s="6"/>
      <c r="K37" s="17"/>
      <c r="L37" s="17"/>
      <c r="N37" s="6"/>
      <c r="O37" s="6"/>
      <c r="Q37" s="19"/>
      <c r="R37" s="33"/>
    </row>
    <row r="38" spans="3:18" ht="12.75">
      <c r="C38" t="s">
        <v>26</v>
      </c>
      <c r="D38" t="s">
        <v>139</v>
      </c>
      <c r="H38" s="7">
        <v>0</v>
      </c>
      <c r="I38" s="7"/>
      <c r="J38" s="7"/>
      <c r="K38" s="31" t="s">
        <v>84</v>
      </c>
      <c r="L38" s="31"/>
      <c r="M38" s="7"/>
      <c r="N38" s="7">
        <v>0</v>
      </c>
      <c r="O38" s="7"/>
      <c r="P38" s="7"/>
      <c r="Q38" s="20">
        <v>0</v>
      </c>
      <c r="R38" s="8"/>
    </row>
    <row r="39" spans="8:17" ht="12.75">
      <c r="H39" s="6"/>
      <c r="I39" s="6"/>
      <c r="K39" s="17"/>
      <c r="L39" s="17"/>
      <c r="N39" s="6"/>
      <c r="O39" s="6"/>
      <c r="Q39" s="19"/>
    </row>
    <row r="40" spans="3:17" ht="12.75">
      <c r="C40" t="s">
        <v>33</v>
      </c>
      <c r="D40" t="s">
        <v>34</v>
      </c>
      <c r="H40" s="6">
        <f>SUM(H33:H38)</f>
        <v>3347</v>
      </c>
      <c r="I40" s="6"/>
      <c r="K40" s="17" t="s">
        <v>84</v>
      </c>
      <c r="L40" s="17"/>
      <c r="N40" s="6">
        <f>SUM(N33:N38)</f>
        <v>18176</v>
      </c>
      <c r="O40" s="6"/>
      <c r="Q40" s="19">
        <f>SUM(Q33:Q38)</f>
        <v>10594</v>
      </c>
    </row>
    <row r="41" spans="4:17" ht="12.75">
      <c r="D41" t="s">
        <v>35</v>
      </c>
      <c r="H41" s="6"/>
      <c r="I41" s="6"/>
      <c r="K41" s="17"/>
      <c r="L41" s="17"/>
      <c r="N41" s="6"/>
      <c r="O41" s="6"/>
      <c r="Q41" s="19"/>
    </row>
    <row r="42" spans="8:17" ht="12.75">
      <c r="H42" s="6"/>
      <c r="I42" s="6"/>
      <c r="K42" s="17"/>
      <c r="L42" s="17"/>
      <c r="N42" s="6"/>
      <c r="O42" s="6"/>
      <c r="Q42" s="19"/>
    </row>
    <row r="43" spans="3:18" ht="12.75">
      <c r="C43" t="s">
        <v>36</v>
      </c>
      <c r="D43" t="s">
        <v>37</v>
      </c>
      <c r="H43" s="7">
        <v>-762</v>
      </c>
      <c r="I43" s="7"/>
      <c r="J43" s="8"/>
      <c r="K43" s="31" t="s">
        <v>84</v>
      </c>
      <c r="L43" s="31"/>
      <c r="M43" s="8"/>
      <c r="N43" s="7">
        <v>-4415</v>
      </c>
      <c r="O43" s="7"/>
      <c r="P43" s="8"/>
      <c r="Q43" s="20">
        <v>-1946</v>
      </c>
      <c r="R43" s="8"/>
    </row>
    <row r="44" spans="8:17" ht="12.75">
      <c r="H44" s="6"/>
      <c r="I44" s="6"/>
      <c r="K44" s="17"/>
      <c r="L44" s="17"/>
      <c r="N44" s="6"/>
      <c r="O44" s="6"/>
      <c r="Q44" s="19"/>
    </row>
    <row r="45" spans="3:17" ht="12.75">
      <c r="C45" t="s">
        <v>38</v>
      </c>
      <c r="D45" t="s">
        <v>86</v>
      </c>
      <c r="H45" s="6">
        <f>SUM(H40:H43)</f>
        <v>2585</v>
      </c>
      <c r="I45" s="6"/>
      <c r="K45" s="17" t="s">
        <v>84</v>
      </c>
      <c r="L45" s="17"/>
      <c r="N45" s="6">
        <f>SUM(N40:N43)</f>
        <v>13761</v>
      </c>
      <c r="O45" s="6"/>
      <c r="Q45" s="19">
        <f>SUM(Q40:Q43)</f>
        <v>8648</v>
      </c>
    </row>
    <row r="46" spans="4:17" ht="12.75">
      <c r="D46" t="s">
        <v>85</v>
      </c>
      <c r="H46" s="6"/>
      <c r="I46" s="6"/>
      <c r="K46" s="17"/>
      <c r="L46" s="17"/>
      <c r="N46" s="6"/>
      <c r="O46" s="6"/>
      <c r="Q46" s="19"/>
    </row>
    <row r="47" spans="8:17" ht="12.75">
      <c r="H47" s="6"/>
      <c r="I47" s="6"/>
      <c r="K47" s="17"/>
      <c r="L47" s="17"/>
      <c r="N47" s="6"/>
      <c r="O47" s="6"/>
      <c r="Q47" s="19"/>
    </row>
    <row r="48" spans="4:18" ht="12.75">
      <c r="D48" t="s">
        <v>39</v>
      </c>
      <c r="H48" s="14">
        <v>0</v>
      </c>
      <c r="I48" s="14"/>
      <c r="J48" s="8"/>
      <c r="K48" s="31" t="s">
        <v>84</v>
      </c>
      <c r="L48" s="31"/>
      <c r="M48" s="8"/>
      <c r="N48" s="14">
        <v>0</v>
      </c>
      <c r="O48" s="14"/>
      <c r="P48" s="8"/>
      <c r="Q48" s="20">
        <v>0</v>
      </c>
      <c r="R48" s="8"/>
    </row>
    <row r="49" spans="8:17" ht="12.75">
      <c r="H49" s="6"/>
      <c r="I49" s="6"/>
      <c r="K49" s="17"/>
      <c r="L49" s="17"/>
      <c r="N49" s="6"/>
      <c r="O49" s="6"/>
      <c r="Q49" s="19"/>
    </row>
    <row r="50" spans="3:17" ht="12.75">
      <c r="C50" t="s">
        <v>40</v>
      </c>
      <c r="D50" t="s">
        <v>41</v>
      </c>
      <c r="H50" s="6">
        <f>SUM(H44:H48)</f>
        <v>2585</v>
      </c>
      <c r="I50" s="6"/>
      <c r="K50" s="17" t="s">
        <v>84</v>
      </c>
      <c r="L50" s="17"/>
      <c r="N50" s="6">
        <f>SUM(N45:N48)</f>
        <v>13761</v>
      </c>
      <c r="O50" s="6"/>
      <c r="Q50" s="19">
        <f>SUM(Q45:Q48)</f>
        <v>8648</v>
      </c>
    </row>
    <row r="51" spans="4:17" ht="12.75">
      <c r="D51" t="s">
        <v>42</v>
      </c>
      <c r="H51" s="6"/>
      <c r="I51" s="6"/>
      <c r="K51" s="17"/>
      <c r="L51" s="17"/>
      <c r="N51" s="6"/>
      <c r="O51" s="6"/>
      <c r="Q51" s="19"/>
    </row>
    <row r="52" spans="8:17" ht="12.75">
      <c r="H52" s="6"/>
      <c r="I52" s="6"/>
      <c r="K52" s="17"/>
      <c r="L52" s="17"/>
      <c r="N52" s="6"/>
      <c r="O52" s="6"/>
      <c r="Q52" s="19"/>
    </row>
    <row r="53" spans="3:17" ht="12.75">
      <c r="C53" t="s">
        <v>43</v>
      </c>
      <c r="D53" t="s">
        <v>44</v>
      </c>
      <c r="H53" s="15">
        <v>0</v>
      </c>
      <c r="I53" s="15"/>
      <c r="K53" s="17" t="s">
        <v>84</v>
      </c>
      <c r="L53" s="17"/>
      <c r="N53" s="15">
        <v>0</v>
      </c>
      <c r="O53" s="15"/>
      <c r="Q53" s="19">
        <v>0</v>
      </c>
    </row>
    <row r="54" spans="4:17" ht="12.75">
      <c r="D54" t="s">
        <v>39</v>
      </c>
      <c r="H54" s="15">
        <v>0</v>
      </c>
      <c r="I54" s="15"/>
      <c r="K54" s="17" t="s">
        <v>84</v>
      </c>
      <c r="L54" s="17"/>
      <c r="N54" s="15">
        <v>0</v>
      </c>
      <c r="O54" s="15"/>
      <c r="Q54" s="19">
        <v>0</v>
      </c>
    </row>
    <row r="55" spans="4:17" ht="12.75">
      <c r="D55" t="s">
        <v>45</v>
      </c>
      <c r="H55" s="15">
        <v>0</v>
      </c>
      <c r="I55" s="15"/>
      <c r="K55" s="17" t="s">
        <v>84</v>
      </c>
      <c r="L55" s="17"/>
      <c r="N55" s="15">
        <v>0</v>
      </c>
      <c r="O55" s="15"/>
      <c r="Q55" s="19">
        <v>0</v>
      </c>
    </row>
    <row r="56" spans="4:17" ht="12.75">
      <c r="D56" t="s">
        <v>46</v>
      </c>
      <c r="H56" s="6"/>
      <c r="I56" s="6"/>
      <c r="K56" s="17"/>
      <c r="L56" s="17"/>
      <c r="N56" s="15"/>
      <c r="O56" s="15"/>
      <c r="Q56" s="19"/>
    </row>
    <row r="57" spans="8:18" ht="12.75">
      <c r="H57" s="7"/>
      <c r="I57" s="7"/>
      <c r="J57" s="8"/>
      <c r="K57" s="31"/>
      <c r="L57" s="31"/>
      <c r="M57" s="8"/>
      <c r="N57" s="7"/>
      <c r="O57" s="7"/>
      <c r="P57" s="8"/>
      <c r="Q57" s="20"/>
      <c r="R57" s="8"/>
    </row>
    <row r="58" spans="3:17" ht="12.75">
      <c r="C58" t="s">
        <v>47</v>
      </c>
      <c r="D58" t="s">
        <v>48</v>
      </c>
      <c r="K58" s="17"/>
      <c r="L58" s="17"/>
      <c r="N58" s="6"/>
      <c r="O58" s="6"/>
      <c r="Q58" s="19"/>
    </row>
    <row r="59" spans="4:17" ht="12.75">
      <c r="D59" t="s">
        <v>87</v>
      </c>
      <c r="K59" s="17"/>
      <c r="L59" s="17"/>
      <c r="Q59" s="17"/>
    </row>
    <row r="60" spans="4:18" ht="13.5" thickBot="1">
      <c r="D60" t="s">
        <v>88</v>
      </c>
      <c r="H60" s="11">
        <f>SUM(H49:H57)</f>
        <v>2585</v>
      </c>
      <c r="I60" s="11"/>
      <c r="J60" s="12"/>
      <c r="K60" s="32" t="s">
        <v>84</v>
      </c>
      <c r="L60" s="32"/>
      <c r="M60" s="12"/>
      <c r="N60" s="11">
        <f>SUM(N50:N57)</f>
        <v>13761</v>
      </c>
      <c r="O60" s="11"/>
      <c r="P60" s="12"/>
      <c r="Q60" s="58">
        <f>SUM(Q50:Q56)</f>
        <v>8648</v>
      </c>
      <c r="R60" s="12"/>
    </row>
    <row r="61" spans="8:12" ht="13.5" thickTop="1">
      <c r="H61" s="6"/>
      <c r="I61" s="6"/>
      <c r="K61" s="23"/>
      <c r="L61" s="23"/>
    </row>
    <row r="62" spans="2:12" ht="12.75">
      <c r="B62" s="3" t="s">
        <v>49</v>
      </c>
      <c r="C62" t="s">
        <v>14</v>
      </c>
      <c r="D62" t="s">
        <v>50</v>
      </c>
      <c r="H62" s="6"/>
      <c r="I62" s="6"/>
      <c r="K62" s="23"/>
      <c r="L62" s="23"/>
    </row>
    <row r="63" spans="4:12" ht="12.75">
      <c r="D63" t="s">
        <v>51</v>
      </c>
      <c r="H63" s="6"/>
      <c r="I63" s="6"/>
      <c r="K63" s="23"/>
      <c r="L63" s="23"/>
    </row>
    <row r="64" spans="4:12" ht="12.75">
      <c r="D64" t="s">
        <v>52</v>
      </c>
      <c r="H64" s="6"/>
      <c r="I64" s="6"/>
      <c r="K64" s="23"/>
      <c r="L64" s="23"/>
    </row>
    <row r="65" spans="8:12" ht="12.75">
      <c r="H65" s="6"/>
      <c r="I65" s="6"/>
      <c r="K65" s="23"/>
      <c r="L65" s="23"/>
    </row>
    <row r="66" spans="4:12" ht="12.75">
      <c r="D66" t="s">
        <v>198</v>
      </c>
      <c r="K66" s="23"/>
      <c r="L66" s="23"/>
    </row>
    <row r="67" spans="4:12" ht="12.75">
      <c r="D67" t="s">
        <v>196</v>
      </c>
      <c r="K67" s="23"/>
      <c r="L67" s="23"/>
    </row>
    <row r="68" spans="4:18" ht="13.5" thickBot="1">
      <c r="D68" t="s">
        <v>197</v>
      </c>
      <c r="H68" s="13">
        <v>8.52</v>
      </c>
      <c r="I68" s="13"/>
      <c r="J68" s="12"/>
      <c r="K68" s="32" t="s">
        <v>84</v>
      </c>
      <c r="L68" s="26"/>
      <c r="M68" s="12"/>
      <c r="N68" s="13">
        <v>45.35</v>
      </c>
      <c r="O68" s="13"/>
      <c r="P68" s="12"/>
      <c r="Q68" s="59">
        <v>28.83</v>
      </c>
      <c r="R68" s="12"/>
    </row>
    <row r="69" spans="8:17" ht="13.5" thickTop="1">
      <c r="H69" s="6"/>
      <c r="I69" s="6"/>
      <c r="K69" s="23"/>
      <c r="L69" s="23"/>
      <c r="Q69" s="17"/>
    </row>
    <row r="70" spans="4:17" ht="12.75">
      <c r="D70" t="s">
        <v>54</v>
      </c>
      <c r="H70" s="6"/>
      <c r="I70" s="6"/>
      <c r="K70" s="23"/>
      <c r="L70" s="23"/>
      <c r="Q70" s="17"/>
    </row>
    <row r="71" spans="4:18" ht="13.5" thickBot="1">
      <c r="D71" t="s">
        <v>53</v>
      </c>
      <c r="H71" s="61">
        <v>0</v>
      </c>
      <c r="I71" s="16"/>
      <c r="J71" s="12"/>
      <c r="K71" s="32" t="s">
        <v>84</v>
      </c>
      <c r="L71" s="26"/>
      <c r="M71" s="12"/>
      <c r="N71" s="25">
        <v>0</v>
      </c>
      <c r="O71" s="25"/>
      <c r="P71" s="12"/>
      <c r="Q71" s="60">
        <v>0</v>
      </c>
      <c r="R71" s="12"/>
    </row>
    <row r="72" spans="8:9" ht="13.5" thickTop="1">
      <c r="H72" s="6"/>
      <c r="I72" s="6"/>
    </row>
    <row r="73" spans="8:9" ht="12.75">
      <c r="H73" s="6"/>
      <c r="I73" s="6"/>
    </row>
  </sheetData>
  <mergeCells count="4">
    <mergeCell ref="N8:R8"/>
    <mergeCell ref="G1:K1"/>
    <mergeCell ref="G2:K2"/>
    <mergeCell ref="H8:K8"/>
  </mergeCells>
  <printOptions/>
  <pageMargins left="1" right="0" top="0.5" bottom="0" header="0" footer="0"/>
  <pageSetup horizontalDpi="180" verticalDpi="180" orientation="portrait" paperSize="9" scale="85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68"/>
  <sheetViews>
    <sheetView workbookViewId="0" topLeftCell="B1">
      <selection activeCell="J5" sqref="J5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1" t="s">
        <v>199</v>
      </c>
    </row>
    <row r="3" ht="12.75">
      <c r="G3" t="s">
        <v>200</v>
      </c>
    </row>
    <row r="5" ht="12.75">
      <c r="C5" s="2" t="s">
        <v>55</v>
      </c>
    </row>
    <row r="6" spans="9:11" ht="12.75">
      <c r="I6" s="4" t="s">
        <v>56</v>
      </c>
      <c r="K6" s="4" t="s">
        <v>58</v>
      </c>
    </row>
    <row r="7" spans="9:11" ht="12.75">
      <c r="I7" s="4" t="s">
        <v>57</v>
      </c>
      <c r="K7" s="4" t="s">
        <v>59</v>
      </c>
    </row>
    <row r="8" spans="9:11" ht="12.75">
      <c r="I8" s="4" t="s">
        <v>4</v>
      </c>
      <c r="K8" s="4" t="s">
        <v>60</v>
      </c>
    </row>
    <row r="9" spans="9:11" ht="12.75">
      <c r="I9" s="4" t="s">
        <v>6</v>
      </c>
      <c r="K9" s="4" t="s">
        <v>61</v>
      </c>
    </row>
    <row r="10" spans="9:11" ht="12.75">
      <c r="I10" s="37" t="s">
        <v>194</v>
      </c>
      <c r="K10" s="37" t="s">
        <v>154</v>
      </c>
    </row>
    <row r="11" spans="9:11" ht="12.75">
      <c r="I11" s="4" t="s">
        <v>7</v>
      </c>
      <c r="K11" s="4" t="s">
        <v>7</v>
      </c>
    </row>
    <row r="13" spans="2:11" ht="12.75">
      <c r="B13" s="3" t="s">
        <v>13</v>
      </c>
      <c r="D13" s="2" t="s">
        <v>62</v>
      </c>
      <c r="I13" s="38">
        <v>54322</v>
      </c>
      <c r="K13" s="38">
        <v>40801</v>
      </c>
    </row>
    <row r="14" spans="9:11" ht="12.75">
      <c r="I14" s="39"/>
      <c r="K14" s="38"/>
    </row>
    <row r="15" spans="2:11" ht="12.75">
      <c r="B15" s="3" t="s">
        <v>20</v>
      </c>
      <c r="D15" s="2" t="s">
        <v>63</v>
      </c>
      <c r="I15" s="40">
        <v>0</v>
      </c>
      <c r="K15" s="41">
        <v>0</v>
      </c>
    </row>
    <row r="16" spans="9:11" ht="12.75">
      <c r="I16" s="42"/>
      <c r="K16" s="38"/>
    </row>
    <row r="17" spans="2:11" ht="12.75">
      <c r="B17" s="3" t="s">
        <v>49</v>
      </c>
      <c r="D17" s="2" t="s">
        <v>64</v>
      </c>
      <c r="I17" s="42"/>
      <c r="K17" s="38"/>
    </row>
    <row r="18" spans="5:11" ht="12.75">
      <c r="E18" t="s">
        <v>155</v>
      </c>
      <c r="I18" s="40">
        <v>0</v>
      </c>
      <c r="K18" s="41">
        <v>0</v>
      </c>
    </row>
    <row r="19" spans="5:11" ht="12.75">
      <c r="E19" t="s">
        <v>156</v>
      </c>
      <c r="I19" s="40">
        <v>0</v>
      </c>
      <c r="K19" s="41">
        <v>0</v>
      </c>
    </row>
    <row r="20" spans="5:11" ht="12.75">
      <c r="E20" t="s">
        <v>157</v>
      </c>
      <c r="I20" s="40">
        <v>0</v>
      </c>
      <c r="K20" s="41">
        <v>0</v>
      </c>
    </row>
    <row r="21" spans="9:11" ht="12.75">
      <c r="I21" s="39"/>
      <c r="K21" s="38"/>
    </row>
    <row r="22" spans="2:11" ht="12.75">
      <c r="B22" s="3" t="s">
        <v>65</v>
      </c>
      <c r="D22" s="2" t="s">
        <v>66</v>
      </c>
      <c r="I22" s="39"/>
      <c r="K22" s="38"/>
    </row>
    <row r="23" spans="5:11" ht="12.75">
      <c r="E23" t="s">
        <v>158</v>
      </c>
      <c r="I23" s="40">
        <v>0</v>
      </c>
      <c r="K23" s="41">
        <v>0</v>
      </c>
    </row>
    <row r="24" spans="5:11" ht="12.75">
      <c r="E24" t="s">
        <v>71</v>
      </c>
      <c r="I24" s="40">
        <v>0</v>
      </c>
      <c r="K24" s="41">
        <v>0</v>
      </c>
    </row>
    <row r="25" spans="9:11" ht="12.75">
      <c r="I25" s="39"/>
      <c r="K25" s="38"/>
    </row>
    <row r="26" spans="2:11" ht="12.75">
      <c r="B26" s="3" t="s">
        <v>67</v>
      </c>
      <c r="D26" s="2" t="s">
        <v>68</v>
      </c>
      <c r="I26" s="39"/>
      <c r="K26" s="38"/>
    </row>
    <row r="27" spans="5:11" ht="12.75">
      <c r="E27" t="s">
        <v>72</v>
      </c>
      <c r="I27" s="43">
        <v>11916</v>
      </c>
      <c r="K27" s="43">
        <v>7627</v>
      </c>
    </row>
    <row r="28" spans="5:11" ht="12.75">
      <c r="E28" t="s">
        <v>159</v>
      </c>
      <c r="I28" s="44">
        <v>12140</v>
      </c>
      <c r="K28" s="44">
        <v>10179</v>
      </c>
    </row>
    <row r="29" spans="5:11" ht="12.75">
      <c r="E29" t="s">
        <v>160</v>
      </c>
      <c r="I29" s="44">
        <v>383</v>
      </c>
      <c r="K29" s="44">
        <v>319</v>
      </c>
    </row>
    <row r="30" spans="5:11" ht="12.75">
      <c r="E30" t="s">
        <v>161</v>
      </c>
      <c r="I30" s="44">
        <v>8206</v>
      </c>
      <c r="K30" s="44">
        <v>10237</v>
      </c>
    </row>
    <row r="31" spans="5:11" ht="12.75">
      <c r="E31" t="s">
        <v>162</v>
      </c>
      <c r="I31" s="45">
        <v>0</v>
      </c>
      <c r="K31" s="46">
        <v>0</v>
      </c>
    </row>
    <row r="32" spans="5:11" ht="12.75">
      <c r="E32" t="s">
        <v>163</v>
      </c>
      <c r="I32" s="44">
        <v>2141</v>
      </c>
      <c r="K32" s="47">
        <v>885</v>
      </c>
    </row>
    <row r="33" spans="9:11" ht="12.75">
      <c r="I33" s="48">
        <f>SUM(I27:I32)</f>
        <v>34786</v>
      </c>
      <c r="K33" s="48">
        <f>SUM(K27:K32)</f>
        <v>29247</v>
      </c>
    </row>
    <row r="34" spans="2:11" ht="12.75">
      <c r="B34" s="3" t="s">
        <v>69</v>
      </c>
      <c r="D34" s="2" t="s">
        <v>70</v>
      </c>
      <c r="I34" s="43"/>
      <c r="K34" s="43"/>
    </row>
    <row r="35" spans="5:11" ht="12.75">
      <c r="E35" t="s">
        <v>164</v>
      </c>
      <c r="I35" s="44">
        <v>1927</v>
      </c>
      <c r="K35" s="44">
        <v>2473</v>
      </c>
    </row>
    <row r="36" spans="5:11" ht="12.75">
      <c r="E36" t="s">
        <v>165</v>
      </c>
      <c r="I36" s="55">
        <f>1187+6</f>
        <v>1193</v>
      </c>
      <c r="K36" s="44">
        <f>1327+1</f>
        <v>1328</v>
      </c>
    </row>
    <row r="37" spans="5:11" ht="12.75">
      <c r="E37" t="s">
        <v>166</v>
      </c>
      <c r="I37" s="44">
        <v>119</v>
      </c>
      <c r="K37" s="44">
        <v>104</v>
      </c>
    </row>
    <row r="38" spans="5:11" ht="12.75">
      <c r="E38" t="s">
        <v>167</v>
      </c>
      <c r="I38" s="44">
        <v>4483</v>
      </c>
      <c r="K38" s="44">
        <v>1635</v>
      </c>
    </row>
    <row r="39" spans="5:11" ht="12.75">
      <c r="E39" t="s">
        <v>168</v>
      </c>
      <c r="I39" s="44">
        <v>1092</v>
      </c>
      <c r="K39" s="46">
        <v>1080</v>
      </c>
    </row>
    <row r="40" spans="9:11" ht="12.75">
      <c r="I40" s="48">
        <f>SUM(I35:I39)</f>
        <v>8814</v>
      </c>
      <c r="K40" s="48">
        <f>SUM(K35:K39)</f>
        <v>6620</v>
      </c>
    </row>
    <row r="41" spans="2:11" ht="12.75">
      <c r="B41" s="3" t="s">
        <v>73</v>
      </c>
      <c r="D41" s="2" t="s">
        <v>169</v>
      </c>
      <c r="I41" s="38">
        <f>+I33-I40</f>
        <v>25972</v>
      </c>
      <c r="K41" s="38">
        <f>+K33-K40</f>
        <v>22627</v>
      </c>
    </row>
    <row r="42" spans="9:11" ht="13.5" thickBot="1">
      <c r="I42" s="49">
        <f>+I41+I13</f>
        <v>80294</v>
      </c>
      <c r="K42" s="49">
        <f>+K41+K23+K13</f>
        <v>63428</v>
      </c>
    </row>
    <row r="43" spans="2:11" ht="13.5" thickTop="1">
      <c r="B43" s="3" t="s">
        <v>74</v>
      </c>
      <c r="D43" s="2" t="s">
        <v>75</v>
      </c>
      <c r="E43" s="2"/>
      <c r="I43" s="38"/>
      <c r="K43" s="38"/>
    </row>
    <row r="44" spans="4:11" ht="12.75">
      <c r="D44" s="2" t="s">
        <v>76</v>
      </c>
      <c r="E44" s="2"/>
      <c r="I44" s="38">
        <v>30346</v>
      </c>
      <c r="K44" s="38">
        <v>30000</v>
      </c>
    </row>
    <row r="45" spans="4:11" ht="12.75">
      <c r="D45" s="2" t="s">
        <v>77</v>
      </c>
      <c r="E45" s="2"/>
      <c r="I45" s="38"/>
      <c r="K45" s="38"/>
    </row>
    <row r="46" spans="5:11" ht="12.75">
      <c r="E46" t="s">
        <v>170</v>
      </c>
      <c r="I46" s="38">
        <v>7607</v>
      </c>
      <c r="K46" s="38">
        <v>7059</v>
      </c>
    </row>
    <row r="47" spans="5:11" ht="12.75">
      <c r="E47" t="s">
        <v>171</v>
      </c>
      <c r="I47" s="41">
        <v>1857</v>
      </c>
      <c r="K47" s="41">
        <v>1857</v>
      </c>
    </row>
    <row r="48" spans="5:11" ht="12.75">
      <c r="E48" t="s">
        <v>172</v>
      </c>
      <c r="I48" s="38">
        <v>0</v>
      </c>
      <c r="K48" s="38">
        <v>0</v>
      </c>
    </row>
    <row r="49" spans="5:11" ht="12.75">
      <c r="E49" t="s">
        <v>173</v>
      </c>
      <c r="I49" s="41">
        <v>0</v>
      </c>
      <c r="K49" s="41">
        <v>0</v>
      </c>
    </row>
    <row r="50" spans="5:11" ht="12.75">
      <c r="E50" t="s">
        <v>174</v>
      </c>
      <c r="I50" s="41">
        <v>35071</v>
      </c>
      <c r="K50" s="41">
        <v>22402</v>
      </c>
    </row>
    <row r="51" spans="5:11" ht="12.75">
      <c r="E51" t="s">
        <v>202</v>
      </c>
      <c r="I51" s="56">
        <v>160</v>
      </c>
      <c r="K51" s="50">
        <v>0</v>
      </c>
    </row>
    <row r="52" spans="9:11" ht="12.75">
      <c r="I52" s="51">
        <f>SUM(I44:I51)</f>
        <v>75041</v>
      </c>
      <c r="K52" s="38">
        <f>SUM(K44:K51)</f>
        <v>61318</v>
      </c>
    </row>
    <row r="53" spans="9:11" ht="12.75">
      <c r="I53" s="51"/>
      <c r="K53" s="38"/>
    </row>
    <row r="54" spans="2:11" ht="12.75">
      <c r="B54" s="3" t="s">
        <v>78</v>
      </c>
      <c r="D54" s="2" t="s">
        <v>79</v>
      </c>
      <c r="I54" s="41">
        <v>0</v>
      </c>
      <c r="J54" s="17"/>
      <c r="K54" s="41">
        <v>0</v>
      </c>
    </row>
    <row r="55" spans="9:11" ht="12.75">
      <c r="I55" s="38"/>
      <c r="K55" s="38"/>
    </row>
    <row r="56" spans="2:11" ht="12.75">
      <c r="B56" s="3" t="s">
        <v>80</v>
      </c>
      <c r="D56" s="2" t="s">
        <v>81</v>
      </c>
      <c r="I56" s="41">
        <v>3180</v>
      </c>
      <c r="K56" s="41">
        <v>527</v>
      </c>
    </row>
    <row r="57" spans="9:11" ht="12.75">
      <c r="I57" s="38"/>
      <c r="K57" s="38"/>
    </row>
    <row r="58" spans="2:11" ht="12.75">
      <c r="B58" s="3" t="s">
        <v>82</v>
      </c>
      <c r="D58" s="2" t="s">
        <v>83</v>
      </c>
      <c r="I58" s="38">
        <v>2073</v>
      </c>
      <c r="K58" s="38">
        <v>1583</v>
      </c>
    </row>
    <row r="59" spans="9:11" ht="13.5" thickBot="1">
      <c r="I59" s="49">
        <f>SUM(I52:I58)</f>
        <v>80294</v>
      </c>
      <c r="K59" s="49">
        <f>SUM(K52:K58)</f>
        <v>63428</v>
      </c>
    </row>
    <row r="60" spans="9:11" ht="13.5" thickTop="1">
      <c r="I60" s="38">
        <f>+I42-I59</f>
        <v>0</v>
      </c>
      <c r="K60" s="38">
        <f>+K42-K59</f>
        <v>0</v>
      </c>
    </row>
    <row r="61" spans="2:11" ht="12.75">
      <c r="B61">
        <v>12</v>
      </c>
      <c r="D61" s="2" t="s">
        <v>175</v>
      </c>
      <c r="I61" s="52">
        <v>247</v>
      </c>
      <c r="K61" s="52">
        <v>204</v>
      </c>
    </row>
    <row r="62" spans="9:11" ht="12.75">
      <c r="I62" s="39"/>
      <c r="K62" s="39"/>
    </row>
    <row r="63" ht="12.75">
      <c r="K63" s="39"/>
    </row>
    <row r="64" ht="12.75">
      <c r="K64" s="39"/>
    </row>
    <row r="65" ht="12.75">
      <c r="K65" s="39"/>
    </row>
    <row r="66" ht="12.75">
      <c r="K66" s="39"/>
    </row>
    <row r="67" ht="12.75">
      <c r="K67" s="39"/>
    </row>
    <row r="68" ht="12.75">
      <c r="K68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5"/>
  <sheetViews>
    <sheetView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4.421875" style="0" customWidth="1"/>
    <col min="9" max="9" width="2.7109375" style="0" customWidth="1"/>
    <col min="10" max="10" width="11.00390625" style="0" customWidth="1"/>
    <col min="11" max="11" width="1.7109375" style="0" customWidth="1"/>
    <col min="12" max="12" width="13.00390625" style="0" customWidth="1"/>
    <col min="13" max="13" width="7.28125" style="0" customWidth="1"/>
  </cols>
  <sheetData>
    <row r="2" spans="5:8" ht="15.75">
      <c r="E2" s="67" t="s">
        <v>0</v>
      </c>
      <c r="F2" s="67"/>
      <c r="G2" s="67"/>
      <c r="H2" s="67"/>
    </row>
    <row r="3" spans="5:8" ht="12.75">
      <c r="E3" s="71" t="s">
        <v>1</v>
      </c>
      <c r="F3" s="71"/>
      <c r="G3" s="71"/>
      <c r="H3" s="71"/>
    </row>
    <row r="4" spans="5:8" ht="12.75">
      <c r="E4" s="24"/>
      <c r="F4" s="24"/>
      <c r="G4" s="24"/>
      <c r="H4" s="24"/>
    </row>
    <row r="5" ht="12.75">
      <c r="B5" s="2" t="s">
        <v>89</v>
      </c>
    </row>
    <row r="7" spans="1:3" ht="12.75">
      <c r="A7" s="3" t="s">
        <v>13</v>
      </c>
      <c r="C7" s="2" t="s">
        <v>90</v>
      </c>
    </row>
    <row r="8" ht="12.75">
      <c r="C8" t="s">
        <v>134</v>
      </c>
    </row>
    <row r="9" ht="12.75">
      <c r="C9" t="s">
        <v>115</v>
      </c>
    </row>
    <row r="11" spans="1:3" ht="12.75">
      <c r="A11" s="3" t="s">
        <v>20</v>
      </c>
      <c r="C11" s="2" t="s">
        <v>91</v>
      </c>
    </row>
    <row r="12" ht="12.75">
      <c r="C12" t="s">
        <v>92</v>
      </c>
    </row>
    <row r="14" spans="1:3" ht="12.75">
      <c r="A14" s="3" t="s">
        <v>49</v>
      </c>
      <c r="C14" s="2" t="s">
        <v>93</v>
      </c>
    </row>
    <row r="15" ht="12.75">
      <c r="C15" t="s">
        <v>94</v>
      </c>
    </row>
    <row r="17" spans="1:3" ht="12.75">
      <c r="A17" s="3" t="s">
        <v>65</v>
      </c>
      <c r="C17" s="2" t="s">
        <v>37</v>
      </c>
    </row>
    <row r="18" spans="6:12" ht="12.75">
      <c r="F18" s="70" t="s">
        <v>3</v>
      </c>
      <c r="G18" s="70"/>
      <c r="H18" s="70"/>
      <c r="J18" s="70" t="s">
        <v>10</v>
      </c>
      <c r="K18" s="70"/>
      <c r="L18" s="70"/>
    </row>
    <row r="19" spans="6:12" ht="12.75">
      <c r="F19" s="17"/>
      <c r="H19" s="17" t="s">
        <v>135</v>
      </c>
      <c r="J19" s="17"/>
      <c r="L19" s="17" t="s">
        <v>135</v>
      </c>
    </row>
    <row r="20" spans="6:12" ht="12.75">
      <c r="F20" s="17" t="s">
        <v>95</v>
      </c>
      <c r="H20" s="17" t="s">
        <v>97</v>
      </c>
      <c r="J20" s="17" t="s">
        <v>98</v>
      </c>
      <c r="L20" s="17" t="s">
        <v>97</v>
      </c>
    </row>
    <row r="21" spans="6:12" ht="12.75">
      <c r="F21" s="17" t="s">
        <v>96</v>
      </c>
      <c r="H21" s="17" t="s">
        <v>96</v>
      </c>
      <c r="J21" s="17" t="s">
        <v>99</v>
      </c>
      <c r="L21" s="17" t="s">
        <v>100</v>
      </c>
    </row>
    <row r="22" spans="6:12" ht="12.75">
      <c r="F22" t="s">
        <v>194</v>
      </c>
      <c r="H22" s="17" t="s">
        <v>195</v>
      </c>
      <c r="J22" s="17" t="s">
        <v>194</v>
      </c>
      <c r="L22" s="17" t="s">
        <v>195</v>
      </c>
    </row>
    <row r="23" spans="6:12" ht="12.75">
      <c r="F23" s="17" t="s">
        <v>7</v>
      </c>
      <c r="H23" s="17" t="s">
        <v>7</v>
      </c>
      <c r="J23" s="17" t="s">
        <v>7</v>
      </c>
      <c r="L23" s="17" t="s">
        <v>7</v>
      </c>
    </row>
    <row r="24" ht="12.75">
      <c r="C24" t="s">
        <v>101</v>
      </c>
    </row>
    <row r="25" spans="3:12" ht="12.75">
      <c r="C25" s="3" t="s">
        <v>102</v>
      </c>
      <c r="F25" s="6">
        <v>441</v>
      </c>
      <c r="H25" s="19" t="s">
        <v>84</v>
      </c>
      <c r="I25" s="6"/>
      <c r="J25" s="6">
        <v>3925</v>
      </c>
      <c r="K25" s="6"/>
      <c r="L25" s="19">
        <v>0</v>
      </c>
    </row>
    <row r="26" spans="3:12" ht="12.75">
      <c r="C26" s="3" t="s">
        <v>103</v>
      </c>
      <c r="F26" s="7">
        <v>22</v>
      </c>
      <c r="H26" s="20" t="s">
        <v>84</v>
      </c>
      <c r="I26" s="6"/>
      <c r="J26" s="7">
        <v>0</v>
      </c>
      <c r="K26" s="6"/>
      <c r="L26" s="20">
        <v>1869</v>
      </c>
    </row>
    <row r="27" spans="6:12" ht="12.75">
      <c r="F27" s="6">
        <f>SUM(F25:F26)</f>
        <v>463</v>
      </c>
      <c r="H27" s="19" t="s">
        <v>84</v>
      </c>
      <c r="I27" s="6"/>
      <c r="J27" s="6">
        <f>SUM(J25:J26)</f>
        <v>3925</v>
      </c>
      <c r="K27" s="6"/>
      <c r="L27" s="19">
        <f>SUM(L25:L26)</f>
        <v>1869</v>
      </c>
    </row>
    <row r="28" spans="3:12" ht="12.75">
      <c r="C28" t="s">
        <v>104</v>
      </c>
      <c r="F28" s="6"/>
      <c r="H28" s="19"/>
      <c r="I28" s="6"/>
      <c r="J28" s="6"/>
      <c r="K28" s="6"/>
      <c r="L28" s="19"/>
    </row>
    <row r="29" spans="3:12" ht="12.75">
      <c r="C29" s="3" t="s">
        <v>102</v>
      </c>
      <c r="F29" s="6">
        <f>299</f>
        <v>299</v>
      </c>
      <c r="H29" s="19" t="s">
        <v>84</v>
      </c>
      <c r="I29" s="6"/>
      <c r="J29" s="6">
        <v>470</v>
      </c>
      <c r="K29" s="6"/>
      <c r="L29" s="19">
        <v>77</v>
      </c>
    </row>
    <row r="30" spans="3:12" ht="12.75">
      <c r="C30" s="3" t="s">
        <v>103</v>
      </c>
      <c r="F30" s="6">
        <v>0</v>
      </c>
      <c r="H30" s="19" t="s">
        <v>84</v>
      </c>
      <c r="I30" s="6"/>
      <c r="J30" s="6">
        <v>20</v>
      </c>
      <c r="K30" s="6"/>
      <c r="L30" s="19">
        <v>0</v>
      </c>
    </row>
    <row r="31" spans="6:12" ht="13.5" thickBot="1">
      <c r="F31" s="18">
        <f>SUM(F27:F30)</f>
        <v>762</v>
      </c>
      <c r="H31" s="21" t="s">
        <v>84</v>
      </c>
      <c r="I31" s="6"/>
      <c r="J31" s="18">
        <f>SUM(J27:J30)</f>
        <v>4415</v>
      </c>
      <c r="K31" s="6"/>
      <c r="L31" s="21">
        <f>SUM(L27:L30)</f>
        <v>1946</v>
      </c>
    </row>
    <row r="32" ht="13.5" thickTop="1"/>
    <row r="33" spans="1:3" ht="12.75">
      <c r="A33" s="3" t="s">
        <v>67</v>
      </c>
      <c r="C33" s="2" t="s">
        <v>105</v>
      </c>
    </row>
    <row r="34" ht="12.75">
      <c r="C34" t="s">
        <v>106</v>
      </c>
    </row>
    <row r="36" spans="1:3" ht="12.75">
      <c r="A36" s="3" t="s">
        <v>69</v>
      </c>
      <c r="C36" s="2" t="s">
        <v>107</v>
      </c>
    </row>
    <row r="37" ht="12.75">
      <c r="C37" t="s">
        <v>108</v>
      </c>
    </row>
    <row r="39" spans="1:3" ht="12.75">
      <c r="A39" s="3" t="s">
        <v>73</v>
      </c>
      <c r="C39" s="2" t="s">
        <v>109</v>
      </c>
    </row>
    <row r="40" ht="12.75">
      <c r="C40" t="s">
        <v>136</v>
      </c>
    </row>
    <row r="42" spans="1:3" ht="12.75">
      <c r="A42" s="3" t="s">
        <v>74</v>
      </c>
      <c r="C42" s="2" t="s">
        <v>110</v>
      </c>
    </row>
    <row r="43" spans="1:3" ht="12.75">
      <c r="A43" s="3"/>
      <c r="C43" s="53" t="s">
        <v>189</v>
      </c>
    </row>
    <row r="45" spans="1:3" ht="12.75">
      <c r="A45" s="3" t="s">
        <v>78</v>
      </c>
      <c r="C45" s="2" t="s">
        <v>111</v>
      </c>
    </row>
    <row r="46" spans="1:3" ht="12.75">
      <c r="A46" s="3"/>
      <c r="C46" s="53" t="s">
        <v>186</v>
      </c>
    </row>
    <row r="47" ht="12.75">
      <c r="C47" t="s">
        <v>185</v>
      </c>
    </row>
    <row r="49" spans="1:3" ht="12.75">
      <c r="A49" s="3" t="s">
        <v>80</v>
      </c>
      <c r="C49" s="2" t="s">
        <v>112</v>
      </c>
    </row>
    <row r="50" ht="12.75">
      <c r="C50" t="s">
        <v>190</v>
      </c>
    </row>
    <row r="52" spans="1:3" ht="12.75">
      <c r="A52" s="3" t="s">
        <v>82</v>
      </c>
      <c r="C52" s="2" t="s">
        <v>113</v>
      </c>
    </row>
    <row r="53" ht="12.75">
      <c r="C53" t="s">
        <v>191</v>
      </c>
    </row>
    <row r="54" ht="12.75">
      <c r="C54" t="s">
        <v>192</v>
      </c>
    </row>
    <row r="55" ht="12.75">
      <c r="C55" t="s">
        <v>224</v>
      </c>
    </row>
    <row r="56" ht="12.75">
      <c r="C56" t="s">
        <v>221</v>
      </c>
    </row>
    <row r="57" ht="12.75">
      <c r="C57" t="s">
        <v>222</v>
      </c>
    </row>
    <row r="58" spans="1:3" ht="12.75">
      <c r="A58" s="3" t="s">
        <v>114</v>
      </c>
      <c r="C58" s="2" t="s">
        <v>137</v>
      </c>
    </row>
    <row r="59" spans="3:12" ht="12.75">
      <c r="C59" t="s">
        <v>14</v>
      </c>
      <c r="D59" t="s">
        <v>177</v>
      </c>
      <c r="L59" s="5" t="s">
        <v>204</v>
      </c>
    </row>
    <row r="60" spans="4:12" ht="12.75">
      <c r="D60" t="s">
        <v>141</v>
      </c>
      <c r="L60" s="22">
        <v>17</v>
      </c>
    </row>
    <row r="61" spans="4:12" ht="12.75">
      <c r="D61" t="s">
        <v>142</v>
      </c>
      <c r="L61" s="22">
        <v>282</v>
      </c>
    </row>
    <row r="62" spans="4:12" ht="12.75">
      <c r="D62" t="s">
        <v>201</v>
      </c>
      <c r="H62" s="53"/>
      <c r="L62" s="22">
        <v>3000</v>
      </c>
    </row>
    <row r="63" ht="13.5" thickBot="1">
      <c r="L63" s="34">
        <f>SUM(L60:L62)</f>
        <v>3299</v>
      </c>
    </row>
    <row r="64" ht="6" customHeight="1" thickTop="1"/>
    <row r="65" ht="12.75" customHeight="1">
      <c r="D65" s="64" t="s">
        <v>226</v>
      </c>
    </row>
    <row r="66" spans="4:12" ht="12.75">
      <c r="D66" t="s">
        <v>176</v>
      </c>
      <c r="L66" s="5" t="s">
        <v>7</v>
      </c>
    </row>
    <row r="67" spans="4:13" ht="12.75">
      <c r="D67" t="s">
        <v>116</v>
      </c>
      <c r="L67" s="62">
        <v>119</v>
      </c>
      <c r="M67" s="2"/>
    </row>
    <row r="68" ht="4.5" customHeight="1">
      <c r="L68" s="54"/>
    </row>
    <row r="69" spans="4:12" ht="11.25" customHeight="1">
      <c r="D69" t="s">
        <v>81</v>
      </c>
      <c r="L69" s="35"/>
    </row>
    <row r="70" spans="4:13" ht="12.75">
      <c r="D70" t="s">
        <v>117</v>
      </c>
      <c r="L70" s="54">
        <v>3180</v>
      </c>
      <c r="M70" s="2"/>
    </row>
    <row r="71" spans="12:13" ht="4.5" customHeight="1">
      <c r="L71" s="54"/>
      <c r="M71" s="2"/>
    </row>
    <row r="72" ht="13.5" thickBot="1">
      <c r="L72" s="18">
        <f>SUM(L67:L70)</f>
        <v>3299</v>
      </c>
    </row>
    <row r="73" ht="12" customHeight="1" thickTop="1"/>
    <row r="74" spans="3:4" ht="12.75">
      <c r="C74" t="s">
        <v>16</v>
      </c>
      <c r="D74" t="s">
        <v>193</v>
      </c>
    </row>
    <row r="75" ht="4.5" customHeight="1"/>
    <row r="76" ht="12.75">
      <c r="D76" t="s">
        <v>203</v>
      </c>
    </row>
    <row r="77" ht="12" customHeight="1"/>
    <row r="78" spans="3:4" ht="12.75">
      <c r="C78" t="s">
        <v>18</v>
      </c>
      <c r="D78" t="s">
        <v>182</v>
      </c>
    </row>
    <row r="80" spans="1:3" ht="12.75">
      <c r="A80" s="3" t="s">
        <v>118</v>
      </c>
      <c r="C80" s="2" t="s">
        <v>119</v>
      </c>
    </row>
    <row r="81" ht="12.75">
      <c r="C81" t="s">
        <v>227</v>
      </c>
    </row>
    <row r="82" ht="12.75">
      <c r="C82" t="s">
        <v>229</v>
      </c>
    </row>
    <row r="83" ht="12.75">
      <c r="C83" s="65" t="s">
        <v>228</v>
      </c>
    </row>
    <row r="85" spans="1:3" ht="12.75">
      <c r="A85" s="3" t="s">
        <v>120</v>
      </c>
      <c r="C85" s="2" t="s">
        <v>121</v>
      </c>
    </row>
    <row r="86" ht="12.75">
      <c r="C86" t="s">
        <v>183</v>
      </c>
    </row>
    <row r="88" spans="1:3" ht="12.75">
      <c r="A88" s="3" t="s">
        <v>122</v>
      </c>
      <c r="C88" s="2" t="s">
        <v>123</v>
      </c>
    </row>
    <row r="89" ht="12.75">
      <c r="C89" t="s">
        <v>124</v>
      </c>
    </row>
    <row r="91" spans="1:12" ht="12.75">
      <c r="A91" s="3" t="s">
        <v>125</v>
      </c>
      <c r="C91" s="2" t="s">
        <v>126</v>
      </c>
      <c r="H91" s="23"/>
      <c r="J91" s="23" t="s">
        <v>146</v>
      </c>
      <c r="L91" s="23" t="s">
        <v>144</v>
      </c>
    </row>
    <row r="92" spans="8:12" ht="12.75">
      <c r="H92" s="36"/>
      <c r="J92" s="23" t="s">
        <v>147</v>
      </c>
      <c r="L92" s="23" t="s">
        <v>145</v>
      </c>
    </row>
    <row r="93" spans="8:12" ht="12.75">
      <c r="H93" s="36" t="s">
        <v>15</v>
      </c>
      <c r="J93" s="23" t="s">
        <v>148</v>
      </c>
      <c r="L93" s="23" t="s">
        <v>143</v>
      </c>
    </row>
    <row r="94" spans="8:12" ht="12.75">
      <c r="H94" s="23" t="s">
        <v>149</v>
      </c>
      <c r="J94" s="23" t="s">
        <v>150</v>
      </c>
      <c r="L94" s="23" t="s">
        <v>151</v>
      </c>
    </row>
    <row r="95" ht="4.5" customHeight="1"/>
    <row r="96" spans="4:12" ht="12.75">
      <c r="D96" t="s">
        <v>127</v>
      </c>
      <c r="H96" s="22">
        <v>59319</v>
      </c>
      <c r="I96" s="22"/>
      <c r="J96" s="22">
        <v>17935</v>
      </c>
      <c r="K96" s="22"/>
      <c r="L96" s="22">
        <v>75573</v>
      </c>
    </row>
    <row r="97" spans="8:12" ht="4.5" customHeight="1">
      <c r="H97" s="22"/>
      <c r="I97" s="22"/>
      <c r="J97" s="22"/>
      <c r="K97" s="22"/>
      <c r="L97" s="22"/>
    </row>
    <row r="98" spans="4:12" ht="12.75">
      <c r="D98" t="s">
        <v>128</v>
      </c>
      <c r="H98" s="22">
        <v>1311</v>
      </c>
      <c r="I98" s="22"/>
      <c r="J98" s="22">
        <v>237</v>
      </c>
      <c r="K98" s="22"/>
      <c r="L98" s="22">
        <v>1006</v>
      </c>
    </row>
    <row r="99" spans="8:12" ht="4.5" customHeight="1">
      <c r="H99" s="22"/>
      <c r="I99" s="22"/>
      <c r="J99" s="22"/>
      <c r="K99" s="22"/>
      <c r="L99" s="22"/>
    </row>
    <row r="100" spans="4:12" ht="12.75">
      <c r="D100" t="s">
        <v>129</v>
      </c>
      <c r="H100" s="22">
        <v>262</v>
      </c>
      <c r="I100" s="22"/>
      <c r="J100" s="22">
        <v>4</v>
      </c>
      <c r="K100" s="22"/>
      <c r="L100" s="22">
        <v>12529</v>
      </c>
    </row>
    <row r="101" spans="8:12" ht="13.5" thickBot="1">
      <c r="H101" s="18">
        <f>SUM(H96:H100)</f>
        <v>60892</v>
      </c>
      <c r="I101" s="6"/>
      <c r="J101" s="18">
        <f>SUM(J96:J100)</f>
        <v>18176</v>
      </c>
      <c r="K101" s="6"/>
      <c r="L101" s="18">
        <f>SUM(L96:L100)</f>
        <v>89108</v>
      </c>
    </row>
    <row r="102" ht="13.5" thickTop="1"/>
    <row r="103" spans="1:3" ht="12.75">
      <c r="A103" s="3" t="s">
        <v>130</v>
      </c>
      <c r="C103" s="2" t="s">
        <v>138</v>
      </c>
    </row>
    <row r="104" ht="12.75">
      <c r="C104" t="s">
        <v>205</v>
      </c>
    </row>
    <row r="105" ht="12.75">
      <c r="C105" t="s">
        <v>240</v>
      </c>
    </row>
    <row r="106" ht="12.75">
      <c r="C106" t="s">
        <v>248</v>
      </c>
    </row>
    <row r="107" ht="12.75">
      <c r="C107" t="s">
        <v>241</v>
      </c>
    </row>
    <row r="109" spans="1:3" ht="12.75">
      <c r="A109" s="3" t="s">
        <v>132</v>
      </c>
      <c r="C109" s="2" t="s">
        <v>131</v>
      </c>
    </row>
    <row r="110" ht="12.75">
      <c r="C110" t="s">
        <v>231</v>
      </c>
    </row>
    <row r="111" ht="12.75">
      <c r="C111" t="s">
        <v>242</v>
      </c>
    </row>
    <row r="112" ht="12.75">
      <c r="C112" t="s">
        <v>243</v>
      </c>
    </row>
    <row r="113" ht="12.75">
      <c r="C113" t="s">
        <v>249</v>
      </c>
    </row>
    <row r="114" ht="12.75">
      <c r="C114" t="s">
        <v>251</v>
      </c>
    </row>
    <row r="115" ht="12.75">
      <c r="C115" t="s">
        <v>250</v>
      </c>
    </row>
    <row r="116" ht="7.5" customHeight="1"/>
    <row r="117" ht="12.75">
      <c r="C117" t="s">
        <v>235</v>
      </c>
    </row>
    <row r="118" ht="12.75">
      <c r="C118" t="s">
        <v>237</v>
      </c>
    </row>
    <row r="119" ht="12.75">
      <c r="C119" t="s">
        <v>236</v>
      </c>
    </row>
    <row r="122" spans="1:3" ht="12.75">
      <c r="A122" s="3" t="s">
        <v>133</v>
      </c>
      <c r="C122" s="2" t="s">
        <v>153</v>
      </c>
    </row>
    <row r="123" ht="12.75">
      <c r="C123" t="s">
        <v>238</v>
      </c>
    </row>
    <row r="124" ht="12.75">
      <c r="C124" t="s">
        <v>239</v>
      </c>
    </row>
    <row r="125" ht="12.75">
      <c r="C125" t="s">
        <v>232</v>
      </c>
    </row>
    <row r="126" ht="12.75">
      <c r="C126" t="s">
        <v>245</v>
      </c>
    </row>
    <row r="127" ht="12.75">
      <c r="C127" t="s">
        <v>244</v>
      </c>
    </row>
    <row r="128" ht="6" customHeight="1"/>
    <row r="129" ht="12.75">
      <c r="C129" t="s">
        <v>206</v>
      </c>
    </row>
    <row r="130" ht="12.75">
      <c r="C130" t="s">
        <v>223</v>
      </c>
    </row>
    <row r="132" spans="1:3" ht="12.75">
      <c r="A132" s="3" t="s">
        <v>178</v>
      </c>
      <c r="C132" s="2" t="s">
        <v>187</v>
      </c>
    </row>
    <row r="133" spans="1:4" ht="12.75">
      <c r="A133" s="3"/>
      <c r="C133" t="s">
        <v>14</v>
      </c>
      <c r="D133" t="s">
        <v>246</v>
      </c>
    </row>
    <row r="134" ht="6" customHeight="1"/>
    <row r="135" spans="3:4" ht="12.75">
      <c r="C135" t="s">
        <v>16</v>
      </c>
      <c r="D135" t="s">
        <v>247</v>
      </c>
    </row>
    <row r="136" ht="12.75">
      <c r="D136" t="s">
        <v>234</v>
      </c>
    </row>
    <row r="137" ht="12.75">
      <c r="H137" t="s">
        <v>184</v>
      </c>
    </row>
    <row r="138" spans="1:3" ht="12.75">
      <c r="A138">
        <v>21</v>
      </c>
      <c r="C138" s="2" t="s">
        <v>188</v>
      </c>
    </row>
    <row r="139" spans="3:4" ht="12.75">
      <c r="C139" t="s">
        <v>14</v>
      </c>
      <c r="D139" t="s">
        <v>233</v>
      </c>
    </row>
    <row r="140" ht="12.75">
      <c r="D140" t="s">
        <v>207</v>
      </c>
    </row>
    <row r="141" ht="12.75">
      <c r="D141" t="s">
        <v>209</v>
      </c>
    </row>
    <row r="142" ht="12.75">
      <c r="D142" t="s">
        <v>208</v>
      </c>
    </row>
    <row r="143" ht="6" customHeight="1"/>
    <row r="144" spans="3:12" ht="14.25">
      <c r="C144" t="s">
        <v>16</v>
      </c>
      <c r="J144" s="69" t="s">
        <v>210</v>
      </c>
      <c r="K144" s="69"/>
      <c r="L144" s="69"/>
    </row>
    <row r="145" spans="10:12" ht="12.75">
      <c r="J145" s="4" t="s">
        <v>211</v>
      </c>
      <c r="L145" s="4" t="s">
        <v>211</v>
      </c>
    </row>
    <row r="146" spans="10:12" ht="12.75">
      <c r="J146" s="63" t="s">
        <v>212</v>
      </c>
      <c r="L146" s="63" t="s">
        <v>213</v>
      </c>
    </row>
    <row r="147" ht="6" customHeight="1"/>
    <row r="148" spans="4:12" ht="12.75">
      <c r="D148" t="s">
        <v>216</v>
      </c>
      <c r="G148" t="s">
        <v>217</v>
      </c>
      <c r="H148" t="s">
        <v>218</v>
      </c>
      <c r="J148" s="17" t="s">
        <v>214</v>
      </c>
      <c r="K148" s="17"/>
      <c r="L148" s="17" t="s">
        <v>214</v>
      </c>
    </row>
    <row r="149" spans="7:12" ht="12.75">
      <c r="G149" t="s">
        <v>217</v>
      </c>
      <c r="H149" t="s">
        <v>219</v>
      </c>
      <c r="J149" s="17" t="s">
        <v>215</v>
      </c>
      <c r="K149" s="17"/>
      <c r="L149" s="17" t="s">
        <v>215</v>
      </c>
    </row>
    <row r="150" ht="6" customHeight="1"/>
    <row r="151" spans="4:12" ht="12.75">
      <c r="D151" t="s">
        <v>220</v>
      </c>
      <c r="G151" t="s">
        <v>217</v>
      </c>
      <c r="H151" t="s">
        <v>218</v>
      </c>
      <c r="J151" s="17" t="s">
        <v>214</v>
      </c>
      <c r="L151" s="17" t="s">
        <v>214</v>
      </c>
    </row>
    <row r="152" spans="7:12" ht="12.75">
      <c r="G152" t="s">
        <v>217</v>
      </c>
      <c r="H152" t="s">
        <v>219</v>
      </c>
      <c r="J152" s="17" t="s">
        <v>215</v>
      </c>
      <c r="L152" s="17" t="s">
        <v>215</v>
      </c>
    </row>
    <row r="165" ht="12.75">
      <c r="C165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230</v>
      </c>
    </row>
    <row r="175" ht="12.75">
      <c r="C175" t="s">
        <v>152</v>
      </c>
    </row>
  </sheetData>
  <mergeCells count="5">
    <mergeCell ref="J144:L144"/>
    <mergeCell ref="F18:H18"/>
    <mergeCell ref="J18:L18"/>
    <mergeCell ref="E2:H2"/>
    <mergeCell ref="E3:H3"/>
  </mergeCells>
  <printOptions/>
  <pageMargins left="1" right="0" top="0.6" bottom="0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Yew Lean Foundry &amp; Co SDN BHD</cp:lastModifiedBy>
  <cp:lastPrinted>2000-05-29T03:55:07Z</cp:lastPrinted>
  <dcterms:created xsi:type="dcterms:W3CDTF">1999-11-05T02:39:18Z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